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9040" windowHeight="15840"/>
  </bookViews>
  <sheets>
    <sheet name="Звіт 2023" sheetId="4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3" i="4" l="1"/>
  <c r="I65" i="4"/>
  <c r="G62" i="4"/>
  <c r="I38" i="4"/>
  <c r="I39" i="4"/>
  <c r="I40" i="4"/>
  <c r="I41" i="4"/>
  <c r="I42" i="4"/>
  <c r="I44" i="4"/>
  <c r="I45" i="4"/>
  <c r="I46" i="4"/>
  <c r="I48" i="4"/>
  <c r="I49" i="4"/>
  <c r="I50" i="4"/>
  <c r="I51" i="4"/>
  <c r="I53" i="4"/>
  <c r="I55" i="4"/>
  <c r="I32" i="4"/>
  <c r="H69" i="4"/>
  <c r="H70" i="4"/>
  <c r="H71" i="4"/>
  <c r="H72" i="4"/>
  <c r="H68" i="4"/>
  <c r="H60" i="4"/>
  <c r="H61" i="4"/>
  <c r="H63" i="4"/>
  <c r="H65" i="4"/>
  <c r="H59" i="4"/>
  <c r="G64" i="4"/>
  <c r="G58" i="4"/>
  <c r="H30" i="4"/>
  <c r="H29" i="4"/>
  <c r="H38" i="4"/>
  <c r="H39" i="4"/>
  <c r="H40" i="4"/>
  <c r="H41" i="4"/>
  <c r="H42" i="4"/>
  <c r="H43" i="4"/>
  <c r="H44" i="4"/>
  <c r="H45" i="4"/>
  <c r="H46" i="4"/>
  <c r="H47" i="4"/>
  <c r="H48" i="4"/>
  <c r="H49" i="4"/>
  <c r="H50" i="4"/>
  <c r="H51" i="4"/>
  <c r="H52" i="4"/>
  <c r="H53" i="4"/>
  <c r="H54" i="4"/>
  <c r="H55" i="4"/>
  <c r="H36" i="4"/>
  <c r="H32" i="4"/>
  <c r="G37" i="4"/>
  <c r="H37" i="4" s="1"/>
  <c r="F37" i="4"/>
  <c r="F56" i="4" s="1"/>
  <c r="G31" i="4"/>
  <c r="I37" i="4" l="1"/>
  <c r="G66" i="4"/>
  <c r="G56" i="4"/>
  <c r="H56" i="4" s="1"/>
  <c r="G33" i="4"/>
  <c r="F74" i="4" l="1"/>
  <c r="I58" i="4"/>
  <c r="F58" i="4"/>
  <c r="E39" i="4"/>
  <c r="E40" i="4" s="1"/>
  <c r="E41" i="4" s="1"/>
  <c r="E42" i="4" s="1"/>
  <c r="E43" i="4" s="1"/>
  <c r="E44" i="4" s="1"/>
  <c r="E45" i="4" s="1"/>
  <c r="E46" i="4" s="1"/>
  <c r="E47" i="4" s="1"/>
  <c r="E48" i="4" s="1"/>
  <c r="E49" i="4" s="1"/>
  <c r="E50" i="4" s="1"/>
  <c r="E51" i="4" s="1"/>
  <c r="E52" i="4" s="1"/>
  <c r="E53" i="4" s="1"/>
  <c r="E54" i="4" s="1"/>
  <c r="E55" i="4" s="1"/>
  <c r="I56" i="4"/>
  <c r="F31" i="4"/>
  <c r="I31" i="4" l="1"/>
  <c r="H31" i="4"/>
  <c r="H33" i="4" s="1"/>
  <c r="F62" i="4"/>
  <c r="F64" i="4"/>
  <c r="F33" i="4"/>
  <c r="I33" i="4" s="1"/>
  <c r="H62" i="4" l="1"/>
  <c r="I62" i="4"/>
  <c r="H64" i="4"/>
  <c r="I64" i="4"/>
  <c r="F66" i="4"/>
  <c r="H66" i="4" l="1"/>
  <c r="I66" i="4"/>
</calcChain>
</file>

<file path=xl/sharedStrings.xml><?xml version="1.0" encoding="utf-8"?>
<sst xmlns="http://schemas.openxmlformats.org/spreadsheetml/2006/main" count="76" uniqueCount="75">
  <si>
    <t>Найменування показника</t>
  </si>
  <si>
    <t>Код рядка</t>
  </si>
  <si>
    <t>тис. грн.</t>
  </si>
  <si>
    <t>І. Формування фінансових результатів</t>
  </si>
  <si>
    <t>ДОХОДИ</t>
  </si>
  <si>
    <t>Дохід (виручка) від реалізації продукції (товарів, робіт, послуг) зокрема:</t>
  </si>
  <si>
    <t>надання платних послуг за підвіз води</t>
  </si>
  <si>
    <t>Інші доходи, у тому числі:</t>
  </si>
  <si>
    <t>ВИТРАТИ</t>
  </si>
  <si>
    <t>Видатки на відрядження</t>
  </si>
  <si>
    <t>Витрати на паливо</t>
  </si>
  <si>
    <t>Витрати на заробітну плату</t>
  </si>
  <si>
    <t>Витрати на нарахування на заробітну плату</t>
  </si>
  <si>
    <t>Витрати на предмети, матеріали, обладнання та інвентар</t>
  </si>
  <si>
    <t>Витрати на придбання медикаментів</t>
  </si>
  <si>
    <t>Витрати на оплату послуг (крім комунальних)</t>
  </si>
  <si>
    <t>Витрати на електроенергію</t>
  </si>
  <si>
    <t>Витрати на оплату за вивезення ТПВ</t>
  </si>
  <si>
    <t>Витрати на консалтингові послуги</t>
  </si>
  <si>
    <t>Витрати на страхові послуги</t>
  </si>
  <si>
    <t>Консультаційні та інформаційні послуги</t>
  </si>
  <si>
    <t>Банківські послуги</t>
  </si>
  <si>
    <t>Обслуговування офісної техніки</t>
  </si>
  <si>
    <t>Витрати на підвищення кваліфікації та перепідготовку кадрів</t>
  </si>
  <si>
    <t>Витрати на зв'язок</t>
  </si>
  <si>
    <t>Періодичні видання</t>
  </si>
  <si>
    <t>Канцтовари</t>
  </si>
  <si>
    <t>Разом (сума рядків 1100+1200)</t>
  </si>
  <si>
    <t>Собівартість реалізованої продукції (товарів, робіт, послуг)</t>
  </si>
  <si>
    <t>Інші витрати операційної діяльності</t>
  </si>
  <si>
    <t>Разом (сума рядків 1400+1500)</t>
  </si>
  <si>
    <t>Капітальне будівництво</t>
  </si>
  <si>
    <t>Придбання (виготовлення) основних засобів</t>
  </si>
  <si>
    <t>Модернізація, модифікація (добудова, дообладнання, реконструкція) основних засобів</t>
  </si>
  <si>
    <t>Капітальний ремонт</t>
  </si>
  <si>
    <t>Капітальні інвестиції, у тому числі:</t>
  </si>
  <si>
    <t>ІІ. Розрахунки з бюджетом</t>
  </si>
  <si>
    <t>податок на прибуток підприємств</t>
  </si>
  <si>
    <t>податок на додану вартість, що підлягає сплаті до бюджету за підсумками звітного періоду</t>
  </si>
  <si>
    <t>відрахування частини чистого прибутку державними унітарними підприємствами та їх об'єднаннями</t>
  </si>
  <si>
    <t>Сплата податків та зборів до місцевих бюджетів (податкові платежі)</t>
  </si>
  <si>
    <t>Сплата податків та зборів до Державного бюджету України (податкові платежі), усього, у тому числі:</t>
  </si>
  <si>
    <t>податок на доходи фізичних осіб</t>
  </si>
  <si>
    <t>Інші податки, збори та платежі на користь держави, усього, у тому числі:</t>
  </si>
  <si>
    <t>єдиний внесок на загольнообов'язкове державне соціальне страхування</t>
  </si>
  <si>
    <t>Усього виплат на користь держави</t>
  </si>
  <si>
    <t>ІІІ. Інвестиційна діяльність</t>
  </si>
  <si>
    <t>ІV. Звіт про фінансовий стан</t>
  </si>
  <si>
    <t>Вартість основних засобів на 01.01. відповідного року</t>
  </si>
  <si>
    <t>Амортизація на 01.01. відповідного року</t>
  </si>
  <si>
    <t>Нарахована амортизація (знос) за рік</t>
  </si>
  <si>
    <t>V. Додаткова інформація</t>
  </si>
  <si>
    <t>Штатна чисельність працівників</t>
  </si>
  <si>
    <t>Мирослав ІВАСИШИН</t>
  </si>
  <si>
    <t>Галина ВЕРБІЦЬКА</t>
  </si>
  <si>
    <t>Начальник</t>
  </si>
  <si>
    <t>Головний бухгалтер</t>
  </si>
  <si>
    <t>_______________________</t>
  </si>
  <si>
    <t>субсидії та поточні трасферти підприємствам (установам, організаціям)</t>
  </si>
  <si>
    <t xml:space="preserve">Додаток </t>
  </si>
  <si>
    <t>до рішення</t>
  </si>
  <si>
    <t>ЗАТВЕРДЖЕНО</t>
  </si>
  <si>
    <t>(посада, ім'я ПРІЗВИЩЕ)</t>
  </si>
  <si>
    <t>План</t>
  </si>
  <si>
    <t>Факт</t>
  </si>
  <si>
    <t>Відхилення (+,-)</t>
  </si>
  <si>
    <t>Виконання (%)</t>
  </si>
  <si>
    <t>Поляницький сільський голова</t>
  </si>
  <si>
    <r>
      <t xml:space="preserve">_____________________                 </t>
    </r>
    <r>
      <rPr>
        <sz val="12"/>
        <color theme="1"/>
        <rFont val="Times New Roman"/>
        <family val="1"/>
        <charset val="204"/>
      </rPr>
      <t>Микола ПОЛЯК</t>
    </r>
  </si>
  <si>
    <t>ЗВІТ</t>
  </si>
  <si>
    <t xml:space="preserve">ПРО ВИКОНАННЯ ФІНАНСОВОГО ПЛАНУ </t>
  </si>
  <si>
    <t>комунального підприємства "Пожежна дружина в с. Поляниця"</t>
  </si>
  <si>
    <t>за 2023 рік</t>
  </si>
  <si>
    <t>від 07.03.2024р</t>
  </si>
  <si>
    <t>№ 686-37-2024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</si>
</sst>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6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1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wrapText="1"/>
    </xf>
    <xf numFmtId="2" fontId="3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/>
    </xf>
    <xf numFmtId="0" fontId="1" fillId="0" borderId="1" xfId="0" applyFont="1" applyBorder="1"/>
    <xf numFmtId="0" fontId="5" fillId="3" borderId="1" xfId="0" applyFont="1" applyFill="1" applyBorder="1" applyAlignment="1">
      <alignment horizontal="center" vertical="center" wrapText="1"/>
    </xf>
    <xf numFmtId="2" fontId="3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/>
    </xf>
    <xf numFmtId="2" fontId="3" fillId="3" borderId="1" xfId="0" applyNumberFormat="1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/>
    <xf numFmtId="2" fontId="3" fillId="0" borderId="1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5" fillId="3" borderId="1" xfId="0" applyFont="1" applyFill="1" applyBorder="1" applyAlignment="1">
      <alignment horizontal="center" vertical="center"/>
    </xf>
    <xf numFmtId="2" fontId="3" fillId="3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2" fontId="1" fillId="3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1" fillId="0" borderId="9" xfId="0" applyFont="1" applyBorder="1"/>
    <xf numFmtId="0" fontId="1" fillId="0" borderId="9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2" fontId="1" fillId="0" borderId="0" xfId="0" applyNumberFormat="1" applyFont="1"/>
    <xf numFmtId="2" fontId="7" fillId="3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9" fillId="0" borderId="0" xfId="0" applyFont="1" applyAlignment="1">
      <alignment horizontal="right"/>
    </xf>
    <xf numFmtId="0" fontId="8" fillId="0" borderId="0" xfId="0" applyFont="1" applyAlignment="1">
      <alignment horizontal="right" vertical="top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6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3" fillId="5" borderId="6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1" fillId="0" borderId="8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3" fillId="3" borderId="7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4" fillId="3" borderId="7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3" fillId="4" borderId="7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0" borderId="6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6" xfId="0" applyFont="1" applyBorder="1" applyAlignment="1">
      <alignment horizontal="left" wrapText="1"/>
    </xf>
    <xf numFmtId="0" fontId="4" fillId="0" borderId="1" xfId="0" applyFont="1" applyBorder="1" applyAlignment="1">
      <alignment horizontal="left" wrapText="1"/>
    </xf>
    <xf numFmtId="0" fontId="4" fillId="0" borderId="7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3" fillId="5" borderId="7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left" vertical="center"/>
    </xf>
    <xf numFmtId="0" fontId="4" fillId="3" borderId="3" xfId="0" applyFont="1" applyFill="1" applyBorder="1" applyAlignment="1">
      <alignment horizontal="left" vertical="center"/>
    </xf>
    <xf numFmtId="0" fontId="3" fillId="3" borderId="6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left"/>
    </xf>
    <xf numFmtId="0" fontId="3" fillId="2" borderId="6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3" fillId="3" borderId="6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2" borderId="6" xfId="0" applyFont="1" applyFill="1" applyBorder="1" applyAlignment="1">
      <alignment horizontal="left" wrapText="1"/>
    </xf>
    <xf numFmtId="0" fontId="3" fillId="2" borderId="1" xfId="0" applyFont="1" applyFill="1" applyBorder="1" applyAlignment="1">
      <alignment horizontal="left" wrapText="1"/>
    </xf>
    <xf numFmtId="0" fontId="3" fillId="0" borderId="6" xfId="0" applyFont="1" applyBorder="1" applyAlignment="1">
      <alignment horizontal="left" wrapText="1"/>
    </xf>
    <xf numFmtId="0" fontId="3" fillId="0" borderId="1" xfId="0" applyFont="1" applyBorder="1" applyAlignment="1">
      <alignment horizontal="left" wrapText="1"/>
    </xf>
    <xf numFmtId="0" fontId="3" fillId="0" borderId="0" xfId="0" applyFont="1" applyAlignment="1">
      <alignment horizontal="left"/>
    </xf>
    <xf numFmtId="0" fontId="3" fillId="4" borderId="6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9" fillId="0" borderId="0" xfId="0" applyFont="1" applyAlignment="1">
      <alignment horizontal="right" vertical="top"/>
    </xf>
    <xf numFmtId="0" fontId="8" fillId="0" borderId="0" xfId="0" applyFont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4"/>
  <sheetViews>
    <sheetView showGridLines="0" tabSelected="1" workbookViewId="0">
      <selection activeCell="E11" sqref="E11"/>
    </sheetView>
  </sheetViews>
  <sheetFormatPr defaultRowHeight="15.75" x14ac:dyDescent="0.25"/>
  <cols>
    <col min="1" max="2" width="9.140625" style="1"/>
    <col min="3" max="3" width="16" style="1" customWidth="1"/>
    <col min="4" max="4" width="37.42578125" style="1" customWidth="1"/>
    <col min="5" max="5" width="12" style="1" customWidth="1"/>
    <col min="6" max="7" width="13.28515625" style="1" customWidth="1"/>
    <col min="8" max="8" width="13.7109375" style="1" customWidth="1"/>
    <col min="9" max="9" width="13.42578125" style="1" customWidth="1"/>
    <col min="10" max="16384" width="9.140625" style="1"/>
  </cols>
  <sheetData>
    <row r="1" spans="1:9" x14ac:dyDescent="0.25">
      <c r="I1" s="33"/>
    </row>
    <row r="2" spans="1:9" x14ac:dyDescent="0.25">
      <c r="H2" s="33"/>
      <c r="I2" s="34" t="s">
        <v>59</v>
      </c>
    </row>
    <row r="3" spans="1:9" x14ac:dyDescent="0.25">
      <c r="H3" s="33"/>
      <c r="I3" s="33" t="s">
        <v>60</v>
      </c>
    </row>
    <row r="4" spans="1:9" x14ac:dyDescent="0.25">
      <c r="H4" s="39" t="s">
        <v>73</v>
      </c>
      <c r="I4" s="39"/>
    </row>
    <row r="5" spans="1:9" x14ac:dyDescent="0.25">
      <c r="H5" s="40" t="s">
        <v>74</v>
      </c>
      <c r="I5" s="40"/>
    </row>
    <row r="8" spans="1:9" x14ac:dyDescent="0.25">
      <c r="H8" s="41" t="s">
        <v>61</v>
      </c>
      <c r="I8" s="41"/>
    </row>
    <row r="9" spans="1:9" x14ac:dyDescent="0.25">
      <c r="H9" s="34"/>
      <c r="I9" s="34"/>
    </row>
    <row r="10" spans="1:9" x14ac:dyDescent="0.25">
      <c r="F10" s="42" t="s">
        <v>67</v>
      </c>
      <c r="G10" s="42"/>
      <c r="H10" s="42"/>
      <c r="I10" s="42"/>
    </row>
    <row r="11" spans="1:9" x14ac:dyDescent="0.25">
      <c r="A11" s="88"/>
      <c r="B11" s="88"/>
      <c r="C11" s="88"/>
      <c r="F11" s="43" t="s">
        <v>62</v>
      </c>
      <c r="G11" s="43"/>
      <c r="H11" s="43"/>
      <c r="I11" s="43"/>
    </row>
    <row r="12" spans="1:9" x14ac:dyDescent="0.25">
      <c r="A12" s="35"/>
      <c r="B12" s="35"/>
      <c r="C12" s="35"/>
      <c r="F12" s="99" t="s">
        <v>68</v>
      </c>
      <c r="G12" s="99"/>
      <c r="H12" s="99"/>
      <c r="I12" s="99"/>
    </row>
    <row r="13" spans="1:9" x14ac:dyDescent="0.25">
      <c r="A13" s="45"/>
      <c r="B13" s="45"/>
      <c r="C13" s="45"/>
      <c r="F13" s="42"/>
      <c r="G13" s="42"/>
      <c r="H13" s="42"/>
      <c r="I13" s="42"/>
    </row>
    <row r="14" spans="1:9" x14ac:dyDescent="0.25">
      <c r="A14" s="100"/>
      <c r="B14" s="100"/>
      <c r="C14" s="100"/>
    </row>
    <row r="15" spans="1:9" x14ac:dyDescent="0.25">
      <c r="A15" s="45"/>
      <c r="B15" s="45"/>
      <c r="C15" s="45"/>
    </row>
    <row r="17" spans="1:9" x14ac:dyDescent="0.25">
      <c r="A17" s="38" t="s">
        <v>69</v>
      </c>
      <c r="B17" s="38"/>
      <c r="C17" s="38"/>
      <c r="D17" s="38"/>
      <c r="E17" s="38"/>
      <c r="F17" s="38"/>
      <c r="G17" s="38"/>
      <c r="H17" s="38"/>
      <c r="I17" s="38"/>
    </row>
    <row r="18" spans="1:9" x14ac:dyDescent="0.25">
      <c r="A18" s="38" t="s">
        <v>70</v>
      </c>
      <c r="B18" s="38"/>
      <c r="C18" s="38"/>
      <c r="D18" s="38"/>
      <c r="E18" s="38"/>
      <c r="F18" s="38"/>
      <c r="G18" s="38"/>
      <c r="H18" s="38"/>
      <c r="I18" s="38"/>
    </row>
    <row r="19" spans="1:9" x14ac:dyDescent="0.25">
      <c r="A19" s="38" t="s">
        <v>71</v>
      </c>
      <c r="B19" s="38"/>
      <c r="C19" s="38"/>
      <c r="D19" s="38"/>
      <c r="E19" s="38"/>
      <c r="F19" s="38"/>
      <c r="G19" s="38"/>
      <c r="H19" s="38"/>
      <c r="I19" s="38"/>
    </row>
    <row r="20" spans="1:9" x14ac:dyDescent="0.25">
      <c r="A20" s="38" t="s">
        <v>72</v>
      </c>
      <c r="B20" s="38"/>
      <c r="C20" s="38"/>
      <c r="D20" s="38"/>
      <c r="E20" s="38"/>
      <c r="F20" s="38"/>
      <c r="G20" s="38"/>
      <c r="H20" s="38"/>
      <c r="I20" s="38"/>
    </row>
    <row r="21" spans="1:9" x14ac:dyDescent="0.25">
      <c r="I21" s="4"/>
    </row>
    <row r="22" spans="1:9" x14ac:dyDescent="0.25">
      <c r="A22" s="23"/>
      <c r="B22" s="23"/>
      <c r="C22" s="23"/>
      <c r="D22" s="23"/>
      <c r="E22" s="23"/>
      <c r="F22" s="23"/>
      <c r="G22" s="23"/>
      <c r="H22" s="23"/>
      <c r="I22" s="23"/>
    </row>
    <row r="23" spans="1:9" ht="16.5" thickBot="1" x14ac:dyDescent="0.3">
      <c r="I23" s="33" t="s">
        <v>2</v>
      </c>
    </row>
    <row r="24" spans="1:9" s="2" customFormat="1" ht="15.75" customHeight="1" x14ac:dyDescent="0.25">
      <c r="A24" s="91" t="s">
        <v>0</v>
      </c>
      <c r="B24" s="92"/>
      <c r="C24" s="92"/>
      <c r="D24" s="92"/>
      <c r="E24" s="92" t="s">
        <v>1</v>
      </c>
      <c r="F24" s="92" t="s">
        <v>63</v>
      </c>
      <c r="G24" s="97" t="s">
        <v>64</v>
      </c>
      <c r="H24" s="97" t="s">
        <v>65</v>
      </c>
      <c r="I24" s="97" t="s">
        <v>66</v>
      </c>
    </row>
    <row r="25" spans="1:9" s="3" customFormat="1" x14ac:dyDescent="0.25">
      <c r="A25" s="93"/>
      <c r="B25" s="94"/>
      <c r="C25" s="94"/>
      <c r="D25" s="94"/>
      <c r="E25" s="94"/>
      <c r="F25" s="94"/>
      <c r="G25" s="98"/>
      <c r="H25" s="98"/>
      <c r="I25" s="98"/>
    </row>
    <row r="26" spans="1:9" s="5" customFormat="1" ht="11.25" x14ac:dyDescent="0.25">
      <c r="A26" s="95">
        <v>1</v>
      </c>
      <c r="B26" s="96"/>
      <c r="C26" s="96"/>
      <c r="D26" s="96"/>
      <c r="E26" s="6">
        <v>2</v>
      </c>
      <c r="F26" s="6">
        <v>3</v>
      </c>
      <c r="G26" s="6"/>
      <c r="H26" s="6">
        <v>4</v>
      </c>
      <c r="I26" s="6">
        <v>5</v>
      </c>
    </row>
    <row r="27" spans="1:9" s="8" customFormat="1" x14ac:dyDescent="0.25">
      <c r="A27" s="89" t="s">
        <v>3</v>
      </c>
      <c r="B27" s="90"/>
      <c r="C27" s="90"/>
      <c r="D27" s="90"/>
      <c r="E27" s="90"/>
      <c r="F27" s="90"/>
      <c r="G27" s="90"/>
      <c r="H27" s="90"/>
      <c r="I27" s="90"/>
    </row>
    <row r="28" spans="1:9" s="2" customFormat="1" ht="15.75" customHeight="1" x14ac:dyDescent="0.25">
      <c r="A28" s="74" t="s">
        <v>4</v>
      </c>
      <c r="B28" s="75"/>
      <c r="C28" s="75"/>
      <c r="D28" s="75"/>
      <c r="E28" s="75"/>
      <c r="F28" s="75"/>
      <c r="G28" s="75"/>
      <c r="H28" s="75"/>
      <c r="I28" s="75"/>
    </row>
    <row r="29" spans="1:9" s="8" customFormat="1" ht="31.5" customHeight="1" x14ac:dyDescent="0.25">
      <c r="A29" s="76" t="s">
        <v>5</v>
      </c>
      <c r="B29" s="77"/>
      <c r="C29" s="77"/>
      <c r="D29" s="77"/>
      <c r="E29" s="9">
        <v>1100</v>
      </c>
      <c r="F29" s="10">
        <v>0</v>
      </c>
      <c r="G29" s="10">
        <v>0</v>
      </c>
      <c r="H29" s="10">
        <f>G29-F29</f>
        <v>0</v>
      </c>
      <c r="I29" s="10">
        <v>0</v>
      </c>
    </row>
    <row r="30" spans="1:9" s="2" customFormat="1" x14ac:dyDescent="0.25">
      <c r="A30" s="78" t="s">
        <v>6</v>
      </c>
      <c r="B30" s="79"/>
      <c r="C30" s="79"/>
      <c r="D30" s="79"/>
      <c r="E30" s="9">
        <v>1101</v>
      </c>
      <c r="F30" s="11">
        <v>0</v>
      </c>
      <c r="G30" s="11">
        <v>0</v>
      </c>
      <c r="H30" s="10">
        <f t="shared" ref="H30:H31" si="0">G30-F30</f>
        <v>0</v>
      </c>
      <c r="I30" s="10">
        <v>0</v>
      </c>
    </row>
    <row r="31" spans="1:9" s="8" customFormat="1" x14ac:dyDescent="0.25">
      <c r="A31" s="76" t="s">
        <v>7</v>
      </c>
      <c r="B31" s="77"/>
      <c r="C31" s="77"/>
      <c r="D31" s="77"/>
      <c r="E31" s="9">
        <v>1200</v>
      </c>
      <c r="F31" s="10">
        <f>F32</f>
        <v>6300</v>
      </c>
      <c r="G31" s="10">
        <f>G32</f>
        <v>7268.4</v>
      </c>
      <c r="H31" s="10">
        <f t="shared" si="0"/>
        <v>968.39999999999964</v>
      </c>
      <c r="I31" s="10">
        <f t="shared" ref="I31:I33" si="1">(G31*100)/F31</f>
        <v>115.37142857142857</v>
      </c>
    </row>
    <row r="32" spans="1:9" s="2" customFormat="1" ht="28.5" customHeight="1" x14ac:dyDescent="0.25">
      <c r="A32" s="78" t="s">
        <v>58</v>
      </c>
      <c r="B32" s="79"/>
      <c r="C32" s="79"/>
      <c r="D32" s="79"/>
      <c r="E32" s="9">
        <v>1201</v>
      </c>
      <c r="F32" s="37">
        <v>6300</v>
      </c>
      <c r="G32" s="37">
        <v>7268.4</v>
      </c>
      <c r="H32" s="10">
        <f>G32-F32</f>
        <v>968.39999999999964</v>
      </c>
      <c r="I32" s="10">
        <f t="shared" si="1"/>
        <v>115.37142857142857</v>
      </c>
    </row>
    <row r="33" spans="1:13" s="8" customFormat="1" x14ac:dyDescent="0.25">
      <c r="A33" s="80" t="s">
        <v>27</v>
      </c>
      <c r="B33" s="81"/>
      <c r="C33" s="81"/>
      <c r="D33" s="81"/>
      <c r="E33" s="16">
        <v>1300</v>
      </c>
      <c r="F33" s="17">
        <f>F29+F31</f>
        <v>6300</v>
      </c>
      <c r="G33" s="17">
        <f>G29+G31</f>
        <v>7268.4</v>
      </c>
      <c r="H33" s="17">
        <f t="shared" ref="H33" si="2">H29+H31</f>
        <v>968.39999999999964</v>
      </c>
      <c r="I33" s="10">
        <f t="shared" si="1"/>
        <v>115.37142857142857</v>
      </c>
    </row>
    <row r="34" spans="1:13" s="8" customFormat="1" x14ac:dyDescent="0.25">
      <c r="A34" s="82"/>
      <c r="B34" s="83"/>
      <c r="C34" s="83"/>
      <c r="D34" s="83"/>
      <c r="E34" s="83"/>
      <c r="F34" s="83"/>
      <c r="G34" s="83"/>
      <c r="H34" s="83"/>
      <c r="I34" s="83"/>
    </row>
    <row r="35" spans="1:13" x14ac:dyDescent="0.25">
      <c r="A35" s="84" t="s">
        <v>8</v>
      </c>
      <c r="B35" s="85"/>
      <c r="C35" s="85"/>
      <c r="D35" s="85"/>
      <c r="E35" s="85"/>
      <c r="F35" s="85"/>
      <c r="G35" s="85"/>
      <c r="H35" s="85"/>
      <c r="I35" s="85"/>
    </row>
    <row r="36" spans="1:13" x14ac:dyDescent="0.25">
      <c r="A36" s="86" t="s">
        <v>28</v>
      </c>
      <c r="B36" s="87"/>
      <c r="C36" s="87"/>
      <c r="D36" s="87"/>
      <c r="E36" s="12">
        <v>1400</v>
      </c>
      <c r="F36" s="13">
        <v>0</v>
      </c>
      <c r="G36" s="13">
        <v>0</v>
      </c>
      <c r="H36" s="13">
        <f>G36-F36</f>
        <v>0</v>
      </c>
      <c r="I36" s="13">
        <v>0</v>
      </c>
    </row>
    <row r="37" spans="1:13" x14ac:dyDescent="0.25">
      <c r="A37" s="86" t="s">
        <v>29</v>
      </c>
      <c r="B37" s="87"/>
      <c r="C37" s="87"/>
      <c r="D37" s="87"/>
      <c r="E37" s="12">
        <v>1500</v>
      </c>
      <c r="F37" s="13">
        <f>SUM(F38:F55)</f>
        <v>6300</v>
      </c>
      <c r="G37" s="13">
        <f>SUM(G38:G55)</f>
        <v>6923.3</v>
      </c>
      <c r="H37" s="13">
        <f t="shared" ref="H37:H55" si="3">G37-F37</f>
        <v>623.30000000000018</v>
      </c>
      <c r="I37" s="13">
        <f>(G37*100)/F37</f>
        <v>109.89365079365079</v>
      </c>
    </row>
    <row r="38" spans="1:13" x14ac:dyDescent="0.25">
      <c r="A38" s="63" t="s">
        <v>11</v>
      </c>
      <c r="B38" s="64"/>
      <c r="C38" s="64"/>
      <c r="D38" s="64"/>
      <c r="E38" s="20">
        <v>1501</v>
      </c>
      <c r="F38" s="14">
        <v>4500</v>
      </c>
      <c r="G38" s="14">
        <v>4878.8999999999996</v>
      </c>
      <c r="H38" s="13">
        <f t="shared" si="3"/>
        <v>378.89999999999964</v>
      </c>
      <c r="I38" s="13">
        <f t="shared" ref="I38:I55" si="4">(G38*100)/F38</f>
        <v>108.41999999999999</v>
      </c>
      <c r="L38" s="36"/>
    </row>
    <row r="39" spans="1:13" x14ac:dyDescent="0.25">
      <c r="A39" s="61" t="s">
        <v>12</v>
      </c>
      <c r="B39" s="62"/>
      <c r="C39" s="62"/>
      <c r="D39" s="62"/>
      <c r="E39" s="20">
        <f>E38+1</f>
        <v>1502</v>
      </c>
      <c r="F39" s="14">
        <v>1000</v>
      </c>
      <c r="G39" s="14">
        <v>1068.8</v>
      </c>
      <c r="H39" s="13">
        <f t="shared" si="3"/>
        <v>68.799999999999955</v>
      </c>
      <c r="I39" s="13">
        <f t="shared" si="4"/>
        <v>106.88</v>
      </c>
    </row>
    <row r="40" spans="1:13" x14ac:dyDescent="0.25">
      <c r="A40" s="61" t="s">
        <v>13</v>
      </c>
      <c r="B40" s="62"/>
      <c r="C40" s="62"/>
      <c r="D40" s="62"/>
      <c r="E40" s="20">
        <f t="shared" ref="E40:E55" si="5">E39+1</f>
        <v>1503</v>
      </c>
      <c r="F40" s="14">
        <v>296.5</v>
      </c>
      <c r="G40" s="14">
        <v>677.6</v>
      </c>
      <c r="H40" s="13">
        <f t="shared" si="3"/>
        <v>381.1</v>
      </c>
      <c r="I40" s="13">
        <f t="shared" si="4"/>
        <v>228.53288364249579</v>
      </c>
    </row>
    <row r="41" spans="1:13" x14ac:dyDescent="0.25">
      <c r="A41" s="61" t="s">
        <v>14</v>
      </c>
      <c r="B41" s="62"/>
      <c r="C41" s="62"/>
      <c r="D41" s="62"/>
      <c r="E41" s="20">
        <f t="shared" si="5"/>
        <v>1504</v>
      </c>
      <c r="F41" s="14">
        <v>2</v>
      </c>
      <c r="G41" s="14">
        <v>2</v>
      </c>
      <c r="H41" s="13">
        <f t="shared" si="3"/>
        <v>0</v>
      </c>
      <c r="I41" s="13">
        <f t="shared" si="4"/>
        <v>100</v>
      </c>
      <c r="L41" s="36"/>
    </row>
    <row r="42" spans="1:13" x14ac:dyDescent="0.25">
      <c r="A42" s="61" t="s">
        <v>15</v>
      </c>
      <c r="B42" s="62"/>
      <c r="C42" s="62"/>
      <c r="D42" s="62"/>
      <c r="E42" s="20">
        <f t="shared" si="5"/>
        <v>1505</v>
      </c>
      <c r="F42" s="14">
        <v>20</v>
      </c>
      <c r="G42" s="14">
        <v>31</v>
      </c>
      <c r="H42" s="13">
        <f t="shared" si="3"/>
        <v>11</v>
      </c>
      <c r="I42" s="13">
        <f t="shared" si="4"/>
        <v>155</v>
      </c>
    </row>
    <row r="43" spans="1:13" x14ac:dyDescent="0.25">
      <c r="A43" s="61" t="s">
        <v>9</v>
      </c>
      <c r="B43" s="62"/>
      <c r="C43" s="62"/>
      <c r="D43" s="62"/>
      <c r="E43" s="20">
        <f t="shared" si="5"/>
        <v>1506</v>
      </c>
      <c r="F43" s="14">
        <v>0</v>
      </c>
      <c r="G43" s="14">
        <v>0</v>
      </c>
      <c r="H43" s="13">
        <f t="shared" si="3"/>
        <v>0</v>
      </c>
      <c r="I43" s="13">
        <v>0</v>
      </c>
    </row>
    <row r="44" spans="1:13" x14ac:dyDescent="0.25">
      <c r="A44" s="61" t="s">
        <v>16</v>
      </c>
      <c r="B44" s="62"/>
      <c r="C44" s="62"/>
      <c r="D44" s="62"/>
      <c r="E44" s="20">
        <f t="shared" si="5"/>
        <v>1507</v>
      </c>
      <c r="F44" s="14">
        <v>227</v>
      </c>
      <c r="G44" s="14">
        <v>141.9</v>
      </c>
      <c r="H44" s="13">
        <f t="shared" si="3"/>
        <v>-85.1</v>
      </c>
      <c r="I44" s="13">
        <f t="shared" si="4"/>
        <v>62.51101321585903</v>
      </c>
    </row>
    <row r="45" spans="1:13" x14ac:dyDescent="0.25">
      <c r="A45" s="61" t="s">
        <v>17</v>
      </c>
      <c r="B45" s="62"/>
      <c r="C45" s="62"/>
      <c r="D45" s="62"/>
      <c r="E45" s="20">
        <f t="shared" si="5"/>
        <v>1508</v>
      </c>
      <c r="F45" s="14">
        <v>2</v>
      </c>
      <c r="G45" s="14">
        <v>0</v>
      </c>
      <c r="H45" s="13">
        <f t="shared" si="3"/>
        <v>-2</v>
      </c>
      <c r="I45" s="13">
        <f t="shared" si="4"/>
        <v>0</v>
      </c>
      <c r="M45" s="36"/>
    </row>
    <row r="46" spans="1:13" x14ac:dyDescent="0.25">
      <c r="A46" s="61" t="s">
        <v>10</v>
      </c>
      <c r="B46" s="62"/>
      <c r="C46" s="62"/>
      <c r="D46" s="62"/>
      <c r="E46" s="20">
        <f t="shared" si="5"/>
        <v>1509</v>
      </c>
      <c r="F46" s="14">
        <v>200</v>
      </c>
      <c r="G46" s="14">
        <v>74.2</v>
      </c>
      <c r="H46" s="13">
        <f t="shared" si="3"/>
        <v>-125.8</v>
      </c>
      <c r="I46" s="13">
        <f t="shared" si="4"/>
        <v>37.1</v>
      </c>
    </row>
    <row r="47" spans="1:13" x14ac:dyDescent="0.25">
      <c r="A47" s="61" t="s">
        <v>18</v>
      </c>
      <c r="B47" s="62"/>
      <c r="C47" s="62"/>
      <c r="D47" s="62"/>
      <c r="E47" s="20">
        <f t="shared" si="5"/>
        <v>1510</v>
      </c>
      <c r="F47" s="14">
        <v>0</v>
      </c>
      <c r="G47" s="14">
        <v>5</v>
      </c>
      <c r="H47" s="13">
        <f t="shared" si="3"/>
        <v>5</v>
      </c>
      <c r="I47" s="13">
        <v>0</v>
      </c>
    </row>
    <row r="48" spans="1:13" x14ac:dyDescent="0.25">
      <c r="A48" s="61" t="s">
        <v>19</v>
      </c>
      <c r="B48" s="62"/>
      <c r="C48" s="62"/>
      <c r="D48" s="62"/>
      <c r="E48" s="20">
        <f t="shared" si="5"/>
        <v>1511</v>
      </c>
      <c r="F48" s="14">
        <v>5</v>
      </c>
      <c r="G48" s="14">
        <v>3.7</v>
      </c>
      <c r="H48" s="13">
        <f t="shared" si="3"/>
        <v>-1.2999999999999998</v>
      </c>
      <c r="I48" s="13">
        <f t="shared" si="4"/>
        <v>74</v>
      </c>
    </row>
    <row r="49" spans="1:9" x14ac:dyDescent="0.25">
      <c r="A49" s="61" t="s">
        <v>20</v>
      </c>
      <c r="B49" s="62"/>
      <c r="C49" s="62"/>
      <c r="D49" s="62"/>
      <c r="E49" s="20">
        <f t="shared" si="5"/>
        <v>1512</v>
      </c>
      <c r="F49" s="14">
        <v>10</v>
      </c>
      <c r="G49" s="14">
        <v>8.8000000000000007</v>
      </c>
      <c r="H49" s="13">
        <f t="shared" si="3"/>
        <v>-1.1999999999999993</v>
      </c>
      <c r="I49" s="13">
        <f t="shared" si="4"/>
        <v>88.000000000000014</v>
      </c>
    </row>
    <row r="50" spans="1:9" x14ac:dyDescent="0.25">
      <c r="A50" s="61" t="s">
        <v>21</v>
      </c>
      <c r="B50" s="62"/>
      <c r="C50" s="62"/>
      <c r="D50" s="62"/>
      <c r="E50" s="20">
        <f t="shared" si="5"/>
        <v>1513</v>
      </c>
      <c r="F50" s="14">
        <v>8.5</v>
      </c>
      <c r="G50" s="14">
        <v>10.3</v>
      </c>
      <c r="H50" s="13">
        <f t="shared" si="3"/>
        <v>1.8000000000000007</v>
      </c>
      <c r="I50" s="13">
        <f t="shared" si="4"/>
        <v>121.17647058823529</v>
      </c>
    </row>
    <row r="51" spans="1:9" x14ac:dyDescent="0.25">
      <c r="A51" s="61" t="s">
        <v>22</v>
      </c>
      <c r="B51" s="62"/>
      <c r="C51" s="62"/>
      <c r="D51" s="62"/>
      <c r="E51" s="20">
        <f t="shared" si="5"/>
        <v>1514</v>
      </c>
      <c r="F51" s="14">
        <v>3</v>
      </c>
      <c r="G51" s="14">
        <v>0</v>
      </c>
      <c r="H51" s="13">
        <f t="shared" si="3"/>
        <v>-3</v>
      </c>
      <c r="I51" s="13">
        <f t="shared" si="4"/>
        <v>0</v>
      </c>
    </row>
    <row r="52" spans="1:9" x14ac:dyDescent="0.25">
      <c r="A52" s="61" t="s">
        <v>23</v>
      </c>
      <c r="B52" s="62"/>
      <c r="C52" s="62"/>
      <c r="D52" s="62"/>
      <c r="E52" s="20">
        <f t="shared" si="5"/>
        <v>1515</v>
      </c>
      <c r="F52" s="14">
        <v>0</v>
      </c>
      <c r="G52" s="14">
        <v>0</v>
      </c>
      <c r="H52" s="13">
        <f t="shared" si="3"/>
        <v>0</v>
      </c>
      <c r="I52" s="13">
        <v>0</v>
      </c>
    </row>
    <row r="53" spans="1:9" x14ac:dyDescent="0.25">
      <c r="A53" s="61" t="s">
        <v>24</v>
      </c>
      <c r="B53" s="62"/>
      <c r="C53" s="62"/>
      <c r="D53" s="62"/>
      <c r="E53" s="20">
        <f t="shared" si="5"/>
        <v>1516</v>
      </c>
      <c r="F53" s="14">
        <v>11</v>
      </c>
      <c r="G53" s="14">
        <v>13.1</v>
      </c>
      <c r="H53" s="13">
        <f t="shared" si="3"/>
        <v>2.0999999999999996</v>
      </c>
      <c r="I53" s="13">
        <f t="shared" si="4"/>
        <v>119.09090909090909</v>
      </c>
    </row>
    <row r="54" spans="1:9" x14ac:dyDescent="0.25">
      <c r="A54" s="61" t="s">
        <v>25</v>
      </c>
      <c r="B54" s="62"/>
      <c r="C54" s="62"/>
      <c r="D54" s="62"/>
      <c r="E54" s="20">
        <f t="shared" si="5"/>
        <v>1517</v>
      </c>
      <c r="F54" s="14">
        <v>0</v>
      </c>
      <c r="G54" s="14">
        <v>0</v>
      </c>
      <c r="H54" s="13">
        <f t="shared" si="3"/>
        <v>0</v>
      </c>
      <c r="I54" s="13">
        <v>0</v>
      </c>
    </row>
    <row r="55" spans="1:9" ht="16.5" customHeight="1" x14ac:dyDescent="0.25">
      <c r="A55" s="61" t="s">
        <v>26</v>
      </c>
      <c r="B55" s="62"/>
      <c r="C55" s="62"/>
      <c r="D55" s="62"/>
      <c r="E55" s="20">
        <f t="shared" si="5"/>
        <v>1518</v>
      </c>
      <c r="F55" s="14">
        <v>15</v>
      </c>
      <c r="G55" s="14">
        <v>8</v>
      </c>
      <c r="H55" s="13">
        <f t="shared" si="3"/>
        <v>-7</v>
      </c>
      <c r="I55" s="13">
        <f t="shared" si="4"/>
        <v>53.333333333333336</v>
      </c>
    </row>
    <row r="56" spans="1:9" s="7" customFormat="1" x14ac:dyDescent="0.25">
      <c r="A56" s="72" t="s">
        <v>30</v>
      </c>
      <c r="B56" s="73"/>
      <c r="C56" s="73"/>
      <c r="D56" s="73"/>
      <c r="E56" s="18">
        <v>1600</v>
      </c>
      <c r="F56" s="19">
        <f>F36+F37</f>
        <v>6300</v>
      </c>
      <c r="G56" s="19">
        <f>G36+G37</f>
        <v>6923.3</v>
      </c>
      <c r="H56" s="13">
        <f>G56-F56</f>
        <v>623.30000000000018</v>
      </c>
      <c r="I56" s="19">
        <f>I36+I37</f>
        <v>109.89365079365079</v>
      </c>
    </row>
    <row r="57" spans="1:9" s="7" customFormat="1" x14ac:dyDescent="0.25">
      <c r="A57" s="68" t="s">
        <v>36</v>
      </c>
      <c r="B57" s="69"/>
      <c r="C57" s="69"/>
      <c r="D57" s="69"/>
      <c r="E57" s="69"/>
      <c r="F57" s="69"/>
      <c r="G57" s="69"/>
      <c r="H57" s="69"/>
      <c r="I57" s="69"/>
    </row>
    <row r="58" spans="1:9" s="26" customFormat="1" ht="33.75" customHeight="1" x14ac:dyDescent="0.25">
      <c r="A58" s="52" t="s">
        <v>41</v>
      </c>
      <c r="B58" s="53"/>
      <c r="C58" s="53"/>
      <c r="D58" s="53"/>
      <c r="E58" s="24">
        <v>1700</v>
      </c>
      <c r="F58" s="25">
        <f>F59+F60+F61</f>
        <v>0</v>
      </c>
      <c r="G58" s="25">
        <f>G59+G60+G61</f>
        <v>0</v>
      </c>
      <c r="H58" s="25">
        <v>0</v>
      </c>
      <c r="I58" s="25">
        <f t="shared" ref="I58" si="6">I59+I60+I61</f>
        <v>0</v>
      </c>
    </row>
    <row r="59" spans="1:9" s="26" customFormat="1" x14ac:dyDescent="0.25">
      <c r="A59" s="70" t="s">
        <v>37</v>
      </c>
      <c r="B59" s="71"/>
      <c r="C59" s="71"/>
      <c r="D59" s="71"/>
      <c r="E59" s="24">
        <v>1701</v>
      </c>
      <c r="F59" s="27">
        <v>0</v>
      </c>
      <c r="G59" s="27">
        <v>0</v>
      </c>
      <c r="H59" s="25">
        <f>G59-F59</f>
        <v>0</v>
      </c>
      <c r="I59" s="27">
        <v>0</v>
      </c>
    </row>
    <row r="60" spans="1:9" s="26" customFormat="1" ht="30" customHeight="1" x14ac:dyDescent="0.25">
      <c r="A60" s="54" t="s">
        <v>38</v>
      </c>
      <c r="B60" s="55"/>
      <c r="C60" s="55"/>
      <c r="D60" s="55"/>
      <c r="E60" s="24">
        <v>1702</v>
      </c>
      <c r="F60" s="27">
        <v>0</v>
      </c>
      <c r="G60" s="27">
        <v>0</v>
      </c>
      <c r="H60" s="25">
        <f t="shared" ref="H60:H66" si="7">G60-F60</f>
        <v>0</v>
      </c>
      <c r="I60" s="27">
        <v>0</v>
      </c>
    </row>
    <row r="61" spans="1:9" s="26" customFormat="1" ht="31.5" customHeight="1" x14ac:dyDescent="0.25">
      <c r="A61" s="54" t="s">
        <v>39</v>
      </c>
      <c r="B61" s="55"/>
      <c r="C61" s="55"/>
      <c r="D61" s="55"/>
      <c r="E61" s="24">
        <v>1703</v>
      </c>
      <c r="F61" s="27">
        <v>0</v>
      </c>
      <c r="G61" s="27">
        <v>0</v>
      </c>
      <c r="H61" s="25">
        <f t="shared" si="7"/>
        <v>0</v>
      </c>
      <c r="I61" s="27">
        <v>0</v>
      </c>
    </row>
    <row r="62" spans="1:9" s="26" customFormat="1" ht="32.25" customHeight="1" x14ac:dyDescent="0.25">
      <c r="A62" s="52" t="s">
        <v>40</v>
      </c>
      <c r="B62" s="53"/>
      <c r="C62" s="53"/>
      <c r="D62" s="53"/>
      <c r="E62" s="24">
        <v>1800</v>
      </c>
      <c r="F62" s="25">
        <f>F63</f>
        <v>810</v>
      </c>
      <c r="G62" s="25">
        <f>G63</f>
        <v>878.3</v>
      </c>
      <c r="H62" s="25">
        <f t="shared" si="7"/>
        <v>68.299999999999955</v>
      </c>
      <c r="I62" s="25">
        <f>(G62*100)/F62</f>
        <v>108.4320987654321</v>
      </c>
    </row>
    <row r="63" spans="1:9" s="26" customFormat="1" x14ac:dyDescent="0.25">
      <c r="A63" s="70" t="s">
        <v>42</v>
      </c>
      <c r="B63" s="71"/>
      <c r="C63" s="71"/>
      <c r="D63" s="71"/>
      <c r="E63" s="24">
        <v>1801</v>
      </c>
      <c r="F63" s="27">
        <v>810</v>
      </c>
      <c r="G63" s="27">
        <v>878.3</v>
      </c>
      <c r="H63" s="25">
        <f t="shared" si="7"/>
        <v>68.299999999999955</v>
      </c>
      <c r="I63" s="25">
        <f t="shared" ref="I63:I66" si="8">(G63*100)/F63</f>
        <v>108.4320987654321</v>
      </c>
    </row>
    <row r="64" spans="1:9" s="26" customFormat="1" ht="31.5" customHeight="1" x14ac:dyDescent="0.25">
      <c r="A64" s="52" t="s">
        <v>43</v>
      </c>
      <c r="B64" s="53"/>
      <c r="C64" s="53"/>
      <c r="D64" s="53"/>
      <c r="E64" s="24">
        <v>1900</v>
      </c>
      <c r="F64" s="25">
        <f>F65</f>
        <v>1000</v>
      </c>
      <c r="G64" s="25">
        <f>G65</f>
        <v>1056.5</v>
      </c>
      <c r="H64" s="25">
        <f t="shared" si="7"/>
        <v>56.5</v>
      </c>
      <c r="I64" s="25">
        <f t="shared" si="8"/>
        <v>105.65</v>
      </c>
    </row>
    <row r="65" spans="1:9" s="26" customFormat="1" ht="17.25" customHeight="1" x14ac:dyDescent="0.25">
      <c r="A65" s="54" t="s">
        <v>44</v>
      </c>
      <c r="B65" s="55"/>
      <c r="C65" s="55"/>
      <c r="D65" s="55"/>
      <c r="E65" s="24">
        <v>1901</v>
      </c>
      <c r="F65" s="27">
        <v>1000</v>
      </c>
      <c r="G65" s="27">
        <v>1056.5</v>
      </c>
      <c r="H65" s="25">
        <f t="shared" si="7"/>
        <v>56.5</v>
      </c>
      <c r="I65" s="25">
        <f t="shared" si="8"/>
        <v>105.65</v>
      </c>
    </row>
    <row r="66" spans="1:9" s="26" customFormat="1" ht="15" customHeight="1" x14ac:dyDescent="0.25">
      <c r="A66" s="52" t="s">
        <v>45</v>
      </c>
      <c r="B66" s="53"/>
      <c r="C66" s="53"/>
      <c r="D66" s="56"/>
      <c r="E66" s="24">
        <v>2000</v>
      </c>
      <c r="F66" s="25">
        <f>F58+F62+F64</f>
        <v>1810</v>
      </c>
      <c r="G66" s="25">
        <f>G58+G62+G64</f>
        <v>1934.8</v>
      </c>
      <c r="H66" s="25">
        <f t="shared" si="7"/>
        <v>124.79999999999995</v>
      </c>
      <c r="I66" s="25">
        <f t="shared" si="8"/>
        <v>106.89502762430939</v>
      </c>
    </row>
    <row r="67" spans="1:9" x14ac:dyDescent="0.25">
      <c r="A67" s="57" t="s">
        <v>46</v>
      </c>
      <c r="B67" s="58"/>
      <c r="C67" s="58"/>
      <c r="D67" s="58"/>
      <c r="E67" s="58"/>
      <c r="F67" s="58"/>
      <c r="G67" s="58"/>
      <c r="H67" s="58"/>
      <c r="I67" s="58"/>
    </row>
    <row r="68" spans="1:9" x14ac:dyDescent="0.25">
      <c r="A68" s="59" t="s">
        <v>35</v>
      </c>
      <c r="B68" s="60"/>
      <c r="C68" s="60"/>
      <c r="D68" s="60"/>
      <c r="E68" s="20">
        <v>2100</v>
      </c>
      <c r="F68" s="22">
        <v>0</v>
      </c>
      <c r="G68" s="22">
        <v>0</v>
      </c>
      <c r="H68" s="22">
        <f>G68-F68</f>
        <v>0</v>
      </c>
      <c r="I68" s="21"/>
    </row>
    <row r="69" spans="1:9" x14ac:dyDescent="0.25">
      <c r="A69" s="61" t="s">
        <v>31</v>
      </c>
      <c r="B69" s="62"/>
      <c r="C69" s="62"/>
      <c r="D69" s="62"/>
      <c r="E69" s="20">
        <v>2101</v>
      </c>
      <c r="F69" s="14">
        <v>0</v>
      </c>
      <c r="G69" s="14">
        <v>0</v>
      </c>
      <c r="H69" s="22">
        <f t="shared" ref="H69:H72" si="9">G69-F69</f>
        <v>0</v>
      </c>
      <c r="I69" s="15"/>
    </row>
    <row r="70" spans="1:9" x14ac:dyDescent="0.25">
      <c r="A70" s="61" t="s">
        <v>32</v>
      </c>
      <c r="B70" s="62"/>
      <c r="C70" s="62"/>
      <c r="D70" s="62"/>
      <c r="E70" s="20">
        <v>2102</v>
      </c>
      <c r="F70" s="14">
        <v>0</v>
      </c>
      <c r="G70" s="14">
        <v>0</v>
      </c>
      <c r="H70" s="22">
        <f t="shared" si="9"/>
        <v>0</v>
      </c>
      <c r="I70" s="15"/>
    </row>
    <row r="71" spans="1:9" ht="32.25" customHeight="1" x14ac:dyDescent="0.25">
      <c r="A71" s="63" t="s">
        <v>33</v>
      </c>
      <c r="B71" s="64"/>
      <c r="C71" s="64"/>
      <c r="D71" s="64"/>
      <c r="E71" s="20">
        <v>2103</v>
      </c>
      <c r="F71" s="14">
        <v>0</v>
      </c>
      <c r="G71" s="14">
        <v>345.1</v>
      </c>
      <c r="H71" s="22">
        <f t="shared" si="9"/>
        <v>345.1</v>
      </c>
      <c r="I71" s="15"/>
    </row>
    <row r="72" spans="1:9" x14ac:dyDescent="0.25">
      <c r="A72" s="65" t="s">
        <v>34</v>
      </c>
      <c r="B72" s="66"/>
      <c r="C72" s="66"/>
      <c r="D72" s="67"/>
      <c r="E72" s="20">
        <v>2104</v>
      </c>
      <c r="F72" s="14">
        <v>0</v>
      </c>
      <c r="G72" s="14">
        <v>0</v>
      </c>
      <c r="H72" s="22">
        <f t="shared" si="9"/>
        <v>0</v>
      </c>
      <c r="I72" s="15"/>
    </row>
    <row r="73" spans="1:9" x14ac:dyDescent="0.25">
      <c r="A73" s="68" t="s">
        <v>47</v>
      </c>
      <c r="B73" s="69"/>
      <c r="C73" s="69"/>
      <c r="D73" s="69"/>
      <c r="E73" s="69"/>
      <c r="F73" s="69"/>
      <c r="G73" s="69"/>
      <c r="H73" s="69"/>
      <c r="I73" s="69"/>
    </row>
    <row r="74" spans="1:9" s="23" customFormat="1" x14ac:dyDescent="0.25">
      <c r="A74" s="46" t="s">
        <v>48</v>
      </c>
      <c r="B74" s="47"/>
      <c r="C74" s="47"/>
      <c r="D74" s="47"/>
      <c r="E74" s="20">
        <v>2200</v>
      </c>
      <c r="F74" s="22">
        <f>1581.5+113.9</f>
        <v>1695.4</v>
      </c>
      <c r="G74" s="22">
        <v>1826.9</v>
      </c>
      <c r="H74" s="22"/>
      <c r="I74" s="22"/>
    </row>
    <row r="75" spans="1:9" s="23" customFormat="1" x14ac:dyDescent="0.25">
      <c r="A75" s="46" t="s">
        <v>49</v>
      </c>
      <c r="B75" s="47"/>
      <c r="C75" s="47"/>
      <c r="D75" s="47"/>
      <c r="E75" s="20">
        <v>2300</v>
      </c>
      <c r="F75" s="22">
        <v>455.9</v>
      </c>
      <c r="G75" s="22">
        <v>871.9</v>
      </c>
      <c r="H75" s="22"/>
      <c r="I75" s="22"/>
    </row>
    <row r="76" spans="1:9" x14ac:dyDescent="0.25">
      <c r="A76" s="46" t="s">
        <v>50</v>
      </c>
      <c r="B76" s="47"/>
      <c r="C76" s="47"/>
      <c r="D76" s="47"/>
      <c r="E76" s="28">
        <v>2400</v>
      </c>
      <c r="F76" s="32">
        <v>194.8</v>
      </c>
      <c r="G76" s="32">
        <v>218.9</v>
      </c>
      <c r="H76" s="15"/>
      <c r="I76" s="15"/>
    </row>
    <row r="77" spans="1:9" x14ac:dyDescent="0.25">
      <c r="A77" s="48" t="s">
        <v>51</v>
      </c>
      <c r="B77" s="49"/>
      <c r="C77" s="49"/>
      <c r="D77" s="49"/>
      <c r="E77" s="49"/>
      <c r="F77" s="49"/>
      <c r="G77" s="49"/>
      <c r="H77" s="49"/>
      <c r="I77" s="49"/>
    </row>
    <row r="78" spans="1:9" ht="16.5" thickBot="1" x14ac:dyDescent="0.3">
      <c r="A78" s="50" t="s">
        <v>52</v>
      </c>
      <c r="B78" s="51"/>
      <c r="C78" s="51"/>
      <c r="D78" s="51"/>
      <c r="E78" s="29">
        <v>2500</v>
      </c>
      <c r="F78" s="31">
        <v>22</v>
      </c>
      <c r="G78" s="31">
        <v>21</v>
      </c>
      <c r="H78" s="30"/>
      <c r="I78" s="30"/>
    </row>
    <row r="82" spans="1:9" x14ac:dyDescent="0.25">
      <c r="A82" s="44" t="s">
        <v>55</v>
      </c>
      <c r="B82" s="44"/>
      <c r="C82" s="44"/>
      <c r="D82" s="45" t="s">
        <v>57</v>
      </c>
      <c r="E82" s="45"/>
      <c r="F82" s="45"/>
      <c r="G82" s="44" t="s">
        <v>53</v>
      </c>
      <c r="H82" s="44"/>
      <c r="I82" s="44"/>
    </row>
    <row r="84" spans="1:9" x14ac:dyDescent="0.25">
      <c r="A84" s="44" t="s">
        <v>56</v>
      </c>
      <c r="B84" s="44"/>
      <c r="C84" s="44"/>
      <c r="D84" s="45" t="s">
        <v>57</v>
      </c>
      <c r="E84" s="45"/>
      <c r="F84" s="45"/>
      <c r="G84" s="44" t="s">
        <v>54</v>
      </c>
      <c r="H84" s="44"/>
      <c r="I84" s="44"/>
    </row>
  </sheetData>
  <mergeCells count="80">
    <mergeCell ref="A27:I27"/>
    <mergeCell ref="A24:D25"/>
    <mergeCell ref="E24:E25"/>
    <mergeCell ref="F24:F25"/>
    <mergeCell ref="A26:D26"/>
    <mergeCell ref="G24:G25"/>
    <mergeCell ref="H24:H25"/>
    <mergeCell ref="I24:I25"/>
    <mergeCell ref="A39:D39"/>
    <mergeCell ref="A28:I28"/>
    <mergeCell ref="A29:D29"/>
    <mergeCell ref="A30:D30"/>
    <mergeCell ref="A31:D31"/>
    <mergeCell ref="A32:D32"/>
    <mergeCell ref="A33:D33"/>
    <mergeCell ref="A34:I34"/>
    <mergeCell ref="A35:I35"/>
    <mergeCell ref="A36:D36"/>
    <mergeCell ref="A37:D37"/>
    <mergeCell ref="A38:D38"/>
    <mergeCell ref="A51:D51"/>
    <mergeCell ref="A40:D40"/>
    <mergeCell ref="A41:D41"/>
    <mergeCell ref="A42:D42"/>
    <mergeCell ref="A43:D43"/>
    <mergeCell ref="A44:D44"/>
    <mergeCell ref="A45:D45"/>
    <mergeCell ref="A46:D46"/>
    <mergeCell ref="A47:D47"/>
    <mergeCell ref="A48:D48"/>
    <mergeCell ref="A49:D49"/>
    <mergeCell ref="A50:D50"/>
    <mergeCell ref="A63:D63"/>
    <mergeCell ref="A52:D52"/>
    <mergeCell ref="A53:D53"/>
    <mergeCell ref="A54:D54"/>
    <mergeCell ref="A55:D55"/>
    <mergeCell ref="A56:D56"/>
    <mergeCell ref="A57:I57"/>
    <mergeCell ref="A58:D58"/>
    <mergeCell ref="A59:D59"/>
    <mergeCell ref="A60:D60"/>
    <mergeCell ref="A61:D61"/>
    <mergeCell ref="A62:D62"/>
    <mergeCell ref="A75:D75"/>
    <mergeCell ref="A64:D64"/>
    <mergeCell ref="A65:D65"/>
    <mergeCell ref="A66:D66"/>
    <mergeCell ref="A67:I67"/>
    <mergeCell ref="A68:D68"/>
    <mergeCell ref="A69:D69"/>
    <mergeCell ref="A70:D70"/>
    <mergeCell ref="A71:D71"/>
    <mergeCell ref="A72:D72"/>
    <mergeCell ref="A73:I73"/>
    <mergeCell ref="A74:D74"/>
    <mergeCell ref="A84:C84"/>
    <mergeCell ref="D84:F84"/>
    <mergeCell ref="A76:D76"/>
    <mergeCell ref="A77:I77"/>
    <mergeCell ref="A78:D78"/>
    <mergeCell ref="A82:C82"/>
    <mergeCell ref="D82:F82"/>
    <mergeCell ref="G82:I82"/>
    <mergeCell ref="G84:I84"/>
    <mergeCell ref="A19:I19"/>
    <mergeCell ref="A20:I20"/>
    <mergeCell ref="H4:I4"/>
    <mergeCell ref="H5:I5"/>
    <mergeCell ref="H8:I8"/>
    <mergeCell ref="F10:I10"/>
    <mergeCell ref="F11:I11"/>
    <mergeCell ref="A11:C11"/>
    <mergeCell ref="F12:I12"/>
    <mergeCell ref="A13:C13"/>
    <mergeCell ref="F13:I13"/>
    <mergeCell ref="A14:C14"/>
    <mergeCell ref="A15:C15"/>
    <mergeCell ref="A17:I17"/>
    <mergeCell ref="A18:I18"/>
  </mergeCells>
  <pageMargins left="0.7" right="0.7" top="0.75" bottom="0.75" header="0.3" footer="0.3"/>
  <pageSetup paperSize="9" scale="6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Звіт 2023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Христина</cp:lastModifiedBy>
  <cp:lastPrinted>2024-03-12T07:55:24Z</cp:lastPrinted>
  <dcterms:created xsi:type="dcterms:W3CDTF">2015-06-05T18:17:20Z</dcterms:created>
  <dcterms:modified xsi:type="dcterms:W3CDTF">2024-03-12T07:55:31Z</dcterms:modified>
</cp:coreProperties>
</file>